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795" windowHeight="12525" activeTab="0"/>
  </bookViews>
  <sheets>
    <sheet name="2.NT GNT" sheetId="1" r:id="rId1"/>
    <sheet name="Tabelle2" sheetId="2" r:id="rId2"/>
    <sheet name="Tabelle3" sheetId="3" r:id="rId3"/>
  </sheets>
  <definedNames>
    <definedName name="_xlnm.Print_Area" localSheetId="0">'2.NT GNT'!$A$1:$K$40</definedName>
  </definedNames>
  <calcPr fullCalcOnLoad="1"/>
</workbook>
</file>

<file path=xl/sharedStrings.xml><?xml version="1.0" encoding="utf-8"?>
<sst xmlns="http://schemas.openxmlformats.org/spreadsheetml/2006/main" count="43" uniqueCount="40">
  <si>
    <t>Summe</t>
  </si>
  <si>
    <t>6150.9682</t>
  </si>
  <si>
    <t>Projektkosten/Bauausführung</t>
  </si>
  <si>
    <t>6150.36114</t>
  </si>
  <si>
    <t>Einnahmen Fördermittel</t>
  </si>
  <si>
    <t>9100.3760</t>
  </si>
  <si>
    <t>Einnahme aus Krediten</t>
  </si>
  <si>
    <t>9100.9760</t>
  </si>
  <si>
    <t>Tilgung Darlehen = FM</t>
  </si>
  <si>
    <t>9100.8080</t>
  </si>
  <si>
    <t>Zinsleistung ( fiktive 3,8 %)</t>
  </si>
  <si>
    <t>Laufzeit 4 Jahre Kontokorrentkredit mit variabler Verzinsung - Tilgung in Form von Fördermitteln</t>
  </si>
  <si>
    <t>Datum</t>
  </si>
  <si>
    <t>Einnahmen in Euro</t>
  </si>
  <si>
    <t>Ausgaben in Euro</t>
  </si>
  <si>
    <t>Zinsen in Euro</t>
  </si>
  <si>
    <t>Bemerkungen</t>
  </si>
  <si>
    <t>01.12.2006</t>
  </si>
  <si>
    <t>Projektkosten</t>
  </si>
  <si>
    <t>30.04.2007</t>
  </si>
  <si>
    <t>30.07.2007</t>
  </si>
  <si>
    <t>Bauausführungskosten</t>
  </si>
  <si>
    <t>30.11.2007</t>
  </si>
  <si>
    <t>Fördermittel 1. Rate</t>
  </si>
  <si>
    <t>30.06.2008</t>
  </si>
  <si>
    <t>30.11.2008</t>
  </si>
  <si>
    <t>Fördermittel 2. Rate</t>
  </si>
  <si>
    <t>30.03.2009</t>
  </si>
  <si>
    <t>30.12.2009</t>
  </si>
  <si>
    <t>Fördermittel Schlussrate</t>
  </si>
  <si>
    <t>HH-Stelle</t>
  </si>
  <si>
    <t>Bezeichnung</t>
  </si>
  <si>
    <t>Summe:</t>
  </si>
  <si>
    <t>Ausgaben
kumulativ          in Euro</t>
  </si>
  <si>
    <t>Gesamtsumme
in Euro</t>
  </si>
  <si>
    <t>Kreditermächtigung: 7.300.000 €</t>
  </si>
  <si>
    <t>Ausgabenentwicklung unter Bezug der FM-Entwicklung*</t>
  </si>
  <si>
    <t>* Beispielrechnung</t>
  </si>
  <si>
    <t>Veranschlagung Erschließung Industriepark Ost im Haushalt 2007 und Folgejahre</t>
  </si>
  <si>
    <t>Verpflichtungsermächtigung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</si>
</sst>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49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0" fillId="0" borderId="6" xfId="0" applyNumberFormat="1" applyBorder="1" applyAlignment="1">
      <alignment/>
    </xf>
    <xf numFmtId="164" fontId="2" fillId="0" borderId="7" xfId="0" applyNumberFormat="1" applyFont="1" applyBorder="1" applyAlignment="1">
      <alignment horizontal="right"/>
    </xf>
    <xf numFmtId="49" fontId="0" fillId="0" borderId="8" xfId="0" applyNumberFormat="1" applyBorder="1" applyAlignment="1">
      <alignment/>
    </xf>
    <xf numFmtId="164" fontId="2" fillId="0" borderId="9" xfId="0" applyNumberFormat="1" applyFont="1" applyBorder="1" applyAlignment="1">
      <alignment horizontal="right"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2" fillId="0" borderId="12" xfId="0" applyNumberFormat="1" applyFont="1" applyBorder="1" applyAlignment="1">
      <alignment horizontal="right"/>
    </xf>
    <xf numFmtId="49" fontId="0" fillId="0" borderId="8" xfId="0" applyNumberFormat="1" applyBorder="1" applyAlignment="1">
      <alignment horizontal="left"/>
    </xf>
    <xf numFmtId="3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49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9" fontId="0" fillId="0" borderId="6" xfId="0" applyNumberFormat="1" applyBorder="1" applyAlignment="1">
      <alignment horizontal="left"/>
    </xf>
    <xf numFmtId="3" fontId="0" fillId="0" borderId="2" xfId="0" applyNumberFormat="1" applyBorder="1" applyAlignment="1">
      <alignment/>
    </xf>
    <xf numFmtId="4" fontId="0" fillId="0" borderId="2" xfId="0" applyNumberFormat="1" applyBorder="1" applyAlignment="1">
      <alignment horizontal="right"/>
    </xf>
    <xf numFmtId="3" fontId="0" fillId="0" borderId="7" xfId="0" applyNumberFormat="1" applyBorder="1" applyAlignment="1">
      <alignment/>
    </xf>
    <xf numFmtId="49" fontId="2" fillId="0" borderId="8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/>
    </xf>
    <xf numFmtId="0" fontId="2" fillId="0" borderId="3" xfId="0" applyFont="1" applyBorder="1" applyAlignment="1">
      <alignment vertical="center"/>
    </xf>
    <xf numFmtId="3" fontId="2" fillId="0" borderId="4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4" fontId="2" fillId="0" borderId="0" xfId="0" applyNumberFormat="1" applyFont="1" applyAlignment="1">
      <alignment horizontal="right"/>
    </xf>
    <xf numFmtId="164" fontId="4" fillId="0" borderId="2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H10" sqref="H10"/>
    </sheetView>
  </sheetViews>
  <sheetFormatPr defaultColWidth="11.421875" defaultRowHeight="12.75"/>
  <cols>
    <col min="1" max="1" width="11.7109375" style="3" customWidth="1"/>
    <col min="2" max="2" width="24.57421875" style="0" customWidth="1"/>
    <col min="3" max="3" width="15.8515625" style="0" customWidth="1"/>
    <col min="4" max="4" width="14.7109375" style="0" customWidth="1"/>
    <col min="5" max="5" width="14.7109375" style="0" bestFit="1" customWidth="1"/>
    <col min="6" max="6" width="21.421875" style="0" customWidth="1"/>
    <col min="7" max="7" width="14.28125" style="2" bestFit="1" customWidth="1"/>
    <col min="8" max="10" width="11.7109375" style="0" bestFit="1" customWidth="1"/>
    <col min="11" max="11" width="14.8515625" style="0" customWidth="1"/>
  </cols>
  <sheetData>
    <row r="1" spans="1:7" ht="12.75">
      <c r="A1" s="1" t="s">
        <v>38</v>
      </c>
      <c r="G1" s="57">
        <v>39114</v>
      </c>
    </row>
    <row r="2" ht="13.5" thickBot="1"/>
    <row r="3" spans="1:7" s="6" customFormat="1" ht="13.5" thickBot="1">
      <c r="A3" s="20" t="s">
        <v>30</v>
      </c>
      <c r="B3" s="21" t="s">
        <v>31</v>
      </c>
      <c r="C3" s="59">
        <v>2006</v>
      </c>
      <c r="D3" s="22">
        <v>2007</v>
      </c>
      <c r="E3" s="22">
        <v>2008</v>
      </c>
      <c r="F3" s="22">
        <v>2009</v>
      </c>
      <c r="G3" s="23" t="s">
        <v>0</v>
      </c>
    </row>
    <row r="4" spans="1:7" ht="12.75">
      <c r="A4" s="24" t="s">
        <v>1</v>
      </c>
      <c r="B4" s="18" t="s">
        <v>2</v>
      </c>
      <c r="C4" s="58">
        <v>200000</v>
      </c>
      <c r="D4" s="19">
        <v>2425000</v>
      </c>
      <c r="E4" s="19">
        <v>2625000</v>
      </c>
      <c r="F4" s="19">
        <v>2250000</v>
      </c>
      <c r="G4" s="25">
        <f>SUM(C4:F4)</f>
        <v>7500000</v>
      </c>
    </row>
    <row r="5" spans="1:7" ht="12.75">
      <c r="A5" s="26"/>
      <c r="B5" s="7"/>
      <c r="C5" s="60"/>
      <c r="D5" s="8"/>
      <c r="E5" s="8"/>
      <c r="F5" s="8"/>
      <c r="G5" s="27"/>
    </row>
    <row r="6" spans="1:7" ht="12.75">
      <c r="A6" s="26" t="s">
        <v>3</v>
      </c>
      <c r="B6" s="7" t="s">
        <v>4</v>
      </c>
      <c r="C6" s="60"/>
      <c r="D6" s="8">
        <v>1837500</v>
      </c>
      <c r="E6" s="8">
        <v>1837500</v>
      </c>
      <c r="F6" s="8">
        <v>1575000</v>
      </c>
      <c r="G6" s="27">
        <f>SUM(C6:F6)</f>
        <v>5250000</v>
      </c>
    </row>
    <row r="7" spans="1:7" ht="12.75">
      <c r="A7" s="26"/>
      <c r="B7" s="7"/>
      <c r="C7" s="60"/>
      <c r="D7" s="8"/>
      <c r="E7" s="8"/>
      <c r="F7" s="8"/>
      <c r="G7" s="27"/>
    </row>
    <row r="8" spans="1:7" ht="12.75">
      <c r="A8" s="26"/>
      <c r="B8" s="7"/>
      <c r="C8" s="60"/>
      <c r="D8" s="8"/>
      <c r="E8" s="8"/>
      <c r="F8" s="8"/>
      <c r="G8" s="27"/>
    </row>
    <row r="9" spans="1:7" ht="12.75">
      <c r="A9" s="26" t="s">
        <v>5</v>
      </c>
      <c r="B9" s="7" t="s">
        <v>6</v>
      </c>
      <c r="C9" s="60">
        <v>200000</v>
      </c>
      <c r="D9" s="8">
        <v>2425000</v>
      </c>
      <c r="E9" s="8">
        <v>0</v>
      </c>
      <c r="F9" s="8">
        <v>0</v>
      </c>
      <c r="G9" s="27">
        <f>D9</f>
        <v>2425000</v>
      </c>
    </row>
    <row r="10" spans="1:8" ht="12.75">
      <c r="A10" s="26"/>
      <c r="B10" s="7" t="s">
        <v>39</v>
      </c>
      <c r="C10" s="60"/>
      <c r="D10" s="8"/>
      <c r="E10" s="8">
        <v>2625000</v>
      </c>
      <c r="F10" s="8">
        <v>2250000</v>
      </c>
      <c r="G10" s="27">
        <f>SUM(E10:F10)</f>
        <v>4875000</v>
      </c>
      <c r="H10" s="9"/>
    </row>
    <row r="11" spans="1:7" ht="12.75">
      <c r="A11" s="26"/>
      <c r="B11" s="7"/>
      <c r="C11" s="60"/>
      <c r="D11" s="8"/>
      <c r="E11" s="8"/>
      <c r="F11" s="8"/>
      <c r="G11" s="27"/>
    </row>
    <row r="12" spans="1:7" ht="12.75">
      <c r="A12" s="26" t="s">
        <v>7</v>
      </c>
      <c r="B12" s="7" t="s">
        <v>8</v>
      </c>
      <c r="C12" s="60"/>
      <c r="D12" s="8">
        <v>1837500</v>
      </c>
      <c r="E12" s="8">
        <v>1837500</v>
      </c>
      <c r="F12" s="8">
        <v>1575000</v>
      </c>
      <c r="G12" s="27">
        <f>SUM(D12:F12)</f>
        <v>5250000</v>
      </c>
    </row>
    <row r="13" spans="1:7" ht="12.75">
      <c r="A13" s="26"/>
      <c r="B13" s="7"/>
      <c r="C13" s="60"/>
      <c r="D13" s="8"/>
      <c r="E13" s="8"/>
      <c r="F13" s="8"/>
      <c r="G13" s="27"/>
    </row>
    <row r="14" spans="1:7" ht="13.5" thickBot="1">
      <c r="A14" s="28" t="s">
        <v>9</v>
      </c>
      <c r="B14" s="29" t="s">
        <v>10</v>
      </c>
      <c r="C14" s="61">
        <f>G33</f>
        <v>633.3333333333334</v>
      </c>
      <c r="D14" s="30">
        <f>H33</f>
        <v>51260.416666666664</v>
      </c>
      <c r="E14" s="30">
        <f>I33</f>
        <v>73981.25</v>
      </c>
      <c r="F14" s="30">
        <f>J33</f>
        <v>123975</v>
      </c>
      <c r="G14" s="31">
        <f>SUM(C14:F14)</f>
        <v>249850</v>
      </c>
    </row>
    <row r="15" spans="3:7" ht="12.75">
      <c r="C15" s="9"/>
      <c r="D15" s="9"/>
      <c r="E15" s="9"/>
      <c r="F15" s="9"/>
      <c r="G15" s="10"/>
    </row>
    <row r="16" spans="3:7" ht="12.75">
      <c r="C16" s="9"/>
      <c r="D16" s="9"/>
      <c r="E16" s="9"/>
      <c r="F16" s="9"/>
      <c r="G16" s="10"/>
    </row>
    <row r="17" spans="3:7" ht="12.75">
      <c r="C17" s="9"/>
      <c r="D17" s="9"/>
      <c r="E17" s="9"/>
      <c r="F17" s="9"/>
      <c r="G17" s="10"/>
    </row>
    <row r="18" spans="1:10" s="6" customFormat="1" ht="15.75">
      <c r="A18" s="11" t="s">
        <v>36</v>
      </c>
      <c r="B18" s="11"/>
      <c r="C18" s="11"/>
      <c r="D18" s="12"/>
      <c r="E18" s="12"/>
      <c r="F18" s="12"/>
      <c r="G18" s="13"/>
      <c r="H18" s="13"/>
      <c r="I18" s="13"/>
      <c r="J18" s="13"/>
    </row>
    <row r="19" spans="1:10" ht="7.5" customHeight="1">
      <c r="A19"/>
      <c r="G19" s="14"/>
      <c r="H19" s="14"/>
      <c r="I19" s="14"/>
      <c r="J19" s="14"/>
    </row>
    <row r="20" spans="1:10" ht="12.75">
      <c r="A20" t="s">
        <v>35</v>
      </c>
      <c r="D20" s="14"/>
      <c r="E20" s="14"/>
      <c r="G20" s="14"/>
      <c r="H20" s="14"/>
      <c r="I20" s="14"/>
      <c r="J20" s="14"/>
    </row>
    <row r="21" spans="1:10" ht="12.75">
      <c r="A21" t="s">
        <v>11</v>
      </c>
      <c r="D21" s="14"/>
      <c r="E21" s="14"/>
      <c r="G21" s="14"/>
      <c r="H21" s="14"/>
      <c r="I21" s="14"/>
      <c r="J21" s="14"/>
    </row>
    <row r="22" spans="1:10" ht="7.5" customHeight="1" thickBot="1">
      <c r="A22"/>
      <c r="D22" s="14"/>
      <c r="E22" s="14"/>
      <c r="G22" s="14"/>
      <c r="H22" s="14"/>
      <c r="I22" s="14"/>
      <c r="J22" s="14"/>
    </row>
    <row r="23" spans="1:11" ht="38.25" customHeight="1" thickBot="1">
      <c r="A23" s="46" t="s">
        <v>12</v>
      </c>
      <c r="B23" s="47" t="s">
        <v>13</v>
      </c>
      <c r="C23" s="48" t="s">
        <v>14</v>
      </c>
      <c r="D23" s="49" t="s">
        <v>33</v>
      </c>
      <c r="E23" s="47" t="s">
        <v>15</v>
      </c>
      <c r="F23" s="50" t="s">
        <v>16</v>
      </c>
      <c r="G23" s="51">
        <v>2006</v>
      </c>
      <c r="H23" s="51">
        <v>2007</v>
      </c>
      <c r="I23" s="51">
        <v>2008</v>
      </c>
      <c r="J23" s="51">
        <v>2009</v>
      </c>
      <c r="K23" s="52" t="s">
        <v>34</v>
      </c>
    </row>
    <row r="24" spans="1:11" ht="12.75">
      <c r="A24" s="38" t="s">
        <v>17</v>
      </c>
      <c r="B24" s="39"/>
      <c r="C24" s="40">
        <v>200000</v>
      </c>
      <c r="D24" s="39">
        <v>200000</v>
      </c>
      <c r="E24" s="39">
        <f aca="true" t="shared" si="0" ref="E24:E31">K24</f>
        <v>633.3333333333334</v>
      </c>
      <c r="F24" s="18" t="s">
        <v>18</v>
      </c>
      <c r="G24" s="39">
        <f>200000*3.8%/12*1</f>
        <v>633.3333333333334</v>
      </c>
      <c r="H24" s="39"/>
      <c r="I24" s="39"/>
      <c r="J24" s="39"/>
      <c r="K24" s="41">
        <f aca="true" t="shared" si="1" ref="K24:K31">SUM(G24:J24)</f>
        <v>633.3333333333334</v>
      </c>
    </row>
    <row r="25" spans="1:11" ht="12.75">
      <c r="A25" s="32" t="s">
        <v>19</v>
      </c>
      <c r="B25" s="15"/>
      <c r="C25" s="16">
        <v>500000</v>
      </c>
      <c r="D25" s="15">
        <f>D24+C25</f>
        <v>700000</v>
      </c>
      <c r="E25" s="15">
        <f t="shared" si="0"/>
        <v>15516.666666666666</v>
      </c>
      <c r="F25" s="7" t="s">
        <v>18</v>
      </c>
      <c r="G25" s="15"/>
      <c r="H25" s="15">
        <f>(D25*3.8%/12*4)+(D25*3.8%/12*3)</f>
        <v>15516.666666666666</v>
      </c>
      <c r="I25" s="15"/>
      <c r="J25" s="15"/>
      <c r="K25" s="33">
        <f t="shared" si="1"/>
        <v>15516.666666666666</v>
      </c>
    </row>
    <row r="26" spans="1:11" ht="12.75">
      <c r="A26" s="32" t="s">
        <v>20</v>
      </c>
      <c r="B26" s="15"/>
      <c r="C26" s="16">
        <v>1925000</v>
      </c>
      <c r="D26" s="15">
        <f>D25+C26</f>
        <v>2625000</v>
      </c>
      <c r="E26" s="15">
        <f t="shared" si="0"/>
        <v>33250</v>
      </c>
      <c r="F26" s="7" t="s">
        <v>21</v>
      </c>
      <c r="G26" s="15"/>
      <c r="H26" s="15">
        <f>D26*3.8%/12*4</f>
        <v>33250</v>
      </c>
      <c r="I26" s="15"/>
      <c r="J26" s="15"/>
      <c r="K26" s="33">
        <f t="shared" si="1"/>
        <v>33250</v>
      </c>
    </row>
    <row r="27" spans="1:11" ht="12.75">
      <c r="A27" s="32" t="s">
        <v>22</v>
      </c>
      <c r="B27" s="15">
        <v>1837500</v>
      </c>
      <c r="C27" s="16"/>
      <c r="D27" s="15">
        <f>D26-B27</f>
        <v>787500</v>
      </c>
      <c r="E27" s="15">
        <f t="shared" si="0"/>
        <v>2493.75</v>
      </c>
      <c r="F27" s="7" t="s">
        <v>23</v>
      </c>
      <c r="G27" s="15"/>
      <c r="H27" s="15">
        <f>D27*3.8%/12*1</f>
        <v>2493.75</v>
      </c>
      <c r="I27" s="15"/>
      <c r="J27" s="15"/>
      <c r="K27" s="33">
        <f t="shared" si="1"/>
        <v>2493.75</v>
      </c>
    </row>
    <row r="28" spans="1:11" ht="12.75">
      <c r="A28" s="32" t="s">
        <v>24</v>
      </c>
      <c r="B28" s="15"/>
      <c r="C28" s="16">
        <v>2625000</v>
      </c>
      <c r="D28" s="15">
        <f>D27+C28</f>
        <v>3412500</v>
      </c>
      <c r="E28" s="15">
        <f t="shared" si="0"/>
        <v>68993.75</v>
      </c>
      <c r="F28" s="7" t="s">
        <v>21</v>
      </c>
      <c r="G28" s="15"/>
      <c r="H28" s="15"/>
      <c r="I28" s="15">
        <f>(D27*3.8%/12*6)+(D28*3.8%/12*5)</f>
        <v>68993.75</v>
      </c>
      <c r="J28" s="15"/>
      <c r="K28" s="33">
        <f t="shared" si="1"/>
        <v>68993.75</v>
      </c>
    </row>
    <row r="29" spans="1:11" ht="12.75">
      <c r="A29" s="32" t="s">
        <v>25</v>
      </c>
      <c r="B29" s="15">
        <v>1837500</v>
      </c>
      <c r="C29" s="16"/>
      <c r="D29" s="15">
        <f>D28-B29</f>
        <v>1575000</v>
      </c>
      <c r="E29" s="15">
        <f t="shared" si="0"/>
        <v>4987.5</v>
      </c>
      <c r="F29" s="7" t="s">
        <v>26</v>
      </c>
      <c r="G29" s="15"/>
      <c r="H29" s="15"/>
      <c r="I29" s="15">
        <f>D29*3.8%/12*1</f>
        <v>4987.5</v>
      </c>
      <c r="J29" s="15"/>
      <c r="K29" s="33">
        <f t="shared" si="1"/>
        <v>4987.5</v>
      </c>
    </row>
    <row r="30" spans="1:11" ht="12.75">
      <c r="A30" s="32" t="s">
        <v>27</v>
      </c>
      <c r="B30" s="15"/>
      <c r="C30" s="16">
        <v>2250000</v>
      </c>
      <c r="D30" s="15">
        <f>D29+C30</f>
        <v>3825000</v>
      </c>
      <c r="E30" s="15">
        <f t="shared" si="0"/>
        <v>123975</v>
      </c>
      <c r="F30" s="7" t="s">
        <v>21</v>
      </c>
      <c r="G30" s="15"/>
      <c r="H30" s="15"/>
      <c r="I30" s="15"/>
      <c r="J30" s="15">
        <f>(D29*3.8%/12*3)+(D30*3.8%/12*9)</f>
        <v>123975</v>
      </c>
      <c r="K30" s="33">
        <f t="shared" si="1"/>
        <v>123975</v>
      </c>
    </row>
    <row r="31" spans="1:11" ht="12.75">
      <c r="A31" s="32" t="s">
        <v>28</v>
      </c>
      <c r="B31" s="15">
        <v>1575000</v>
      </c>
      <c r="C31" s="16"/>
      <c r="D31" s="15">
        <f>D30-B31</f>
        <v>2250000</v>
      </c>
      <c r="E31" s="15">
        <f t="shared" si="0"/>
        <v>0</v>
      </c>
      <c r="F31" s="7" t="s">
        <v>29</v>
      </c>
      <c r="G31" s="15"/>
      <c r="H31" s="15"/>
      <c r="I31" s="15"/>
      <c r="J31" s="15"/>
      <c r="K31" s="33">
        <f t="shared" si="1"/>
        <v>0</v>
      </c>
    </row>
    <row r="32" spans="1:11" ht="12.75">
      <c r="A32" s="32"/>
      <c r="B32" s="15"/>
      <c r="C32" s="16"/>
      <c r="D32" s="15"/>
      <c r="E32" s="15"/>
      <c r="F32" s="7"/>
      <c r="G32" s="15"/>
      <c r="H32" s="15"/>
      <c r="I32" s="15"/>
      <c r="J32" s="15"/>
      <c r="K32" s="34"/>
    </row>
    <row r="33" spans="1:11" s="6" customFormat="1" ht="12.75">
      <c r="A33" s="42" t="s">
        <v>32</v>
      </c>
      <c r="B33" s="43">
        <f>SUM(B24:B31)</f>
        <v>5250000</v>
      </c>
      <c r="C33" s="44">
        <f>SUM(C24:C31)</f>
        <v>7500000</v>
      </c>
      <c r="D33" s="44"/>
      <c r="E33" s="44">
        <f>SUM(E24:E31)</f>
        <v>249850</v>
      </c>
      <c r="F33" s="4"/>
      <c r="G33" s="43">
        <f>SUM(G24:G31)</f>
        <v>633.3333333333334</v>
      </c>
      <c r="H33" s="43">
        <f>SUM(H24:H31)</f>
        <v>51260.416666666664</v>
      </c>
      <c r="I33" s="43">
        <f>SUM(I24:I31)</f>
        <v>73981.25</v>
      </c>
      <c r="J33" s="43">
        <f>SUM(J24:J31)</f>
        <v>123975</v>
      </c>
      <c r="K33" s="45">
        <f>SUM(K24:K31)</f>
        <v>249850</v>
      </c>
    </row>
    <row r="34" spans="1:11" ht="12.75">
      <c r="A34" s="32"/>
      <c r="B34" s="15"/>
      <c r="C34" s="16"/>
      <c r="D34" s="15"/>
      <c r="E34" s="15"/>
      <c r="F34" s="7"/>
      <c r="G34" s="15"/>
      <c r="H34" s="15"/>
      <c r="I34" s="15"/>
      <c r="J34" s="15"/>
      <c r="K34" s="34"/>
    </row>
    <row r="35" spans="1:11" ht="12.75">
      <c r="A35" s="26"/>
      <c r="B35" s="15"/>
      <c r="C35" s="17"/>
      <c r="D35" s="15"/>
      <c r="E35" s="15"/>
      <c r="F35" s="7"/>
      <c r="G35" s="5"/>
      <c r="H35" s="15"/>
      <c r="I35" s="15"/>
      <c r="J35" s="15"/>
      <c r="K35" s="34"/>
    </row>
    <row r="36" spans="1:11" ht="13.5" thickBot="1">
      <c r="A36" s="28"/>
      <c r="B36" s="35"/>
      <c r="C36" s="35"/>
      <c r="D36" s="36"/>
      <c r="E36" s="36"/>
      <c r="F36" s="29"/>
      <c r="G36" s="36"/>
      <c r="H36" s="36"/>
      <c r="I36" s="36"/>
      <c r="J36" s="36"/>
      <c r="K36" s="37"/>
    </row>
    <row r="37" spans="1:11" ht="12.75">
      <c r="A37" s="53"/>
      <c r="B37" s="54"/>
      <c r="C37" s="54"/>
      <c r="D37" s="55"/>
      <c r="E37" s="55"/>
      <c r="F37" s="56"/>
      <c r="G37" s="55"/>
      <c r="H37" s="55"/>
      <c r="I37" s="55"/>
      <c r="J37" s="55"/>
      <c r="K37" s="56"/>
    </row>
    <row r="38" spans="1:11" ht="12.75">
      <c r="A38" s="53" t="s">
        <v>37</v>
      </c>
      <c r="B38" s="54"/>
      <c r="C38" s="54"/>
      <c r="D38" s="55"/>
      <c r="E38" s="55"/>
      <c r="F38" s="56"/>
      <c r="G38" s="55"/>
      <c r="H38" s="55"/>
      <c r="I38" s="55"/>
      <c r="J38" s="55"/>
      <c r="K38" s="56"/>
    </row>
    <row r="39" spans="1:11" ht="12.75">
      <c r="A39" s="53"/>
      <c r="B39" s="54"/>
      <c r="C39" s="54"/>
      <c r="D39" s="55"/>
      <c r="E39" s="55"/>
      <c r="F39" s="56"/>
      <c r="G39" s="55"/>
      <c r="H39" s="55"/>
      <c r="I39" s="55"/>
      <c r="J39" s="55"/>
      <c r="K39" s="56"/>
    </row>
    <row r="40" spans="1:11" ht="12.75">
      <c r="A40" s="53"/>
      <c r="B40" s="54"/>
      <c r="C40" s="54"/>
      <c r="D40" s="55"/>
      <c r="E40" s="55"/>
      <c r="F40" s="56"/>
      <c r="G40" s="55"/>
      <c r="H40" s="55"/>
      <c r="I40" s="55"/>
      <c r="J40" s="55"/>
      <c r="K40" s="56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Genthin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Schroeder</dc:creator>
  <cp:keywords/>
  <dc:description/>
  <cp:lastModifiedBy>Cornelia.Schroeder</cp:lastModifiedBy>
  <cp:lastPrinted>2007-02-07T06:48:03Z</cp:lastPrinted>
  <dcterms:created xsi:type="dcterms:W3CDTF">2006-10-25T12:35:00Z</dcterms:created>
  <dcterms:modified xsi:type="dcterms:W3CDTF">2007-02-07T06:48:16Z</dcterms:modified>
  <cp:category/>
  <cp:version/>
  <cp:contentType/>
  <cp:contentStatus/>
</cp:coreProperties>
</file>