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BAB 2008" sheetId="1" r:id="rId1"/>
    <sheet name="Kapellen-Nutzung" sheetId="2" r:id="rId2"/>
    <sheet name="Grabstellen-Kalkul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Eveline.Weber</author>
  </authors>
  <commentList>
    <comment ref="E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Kosten Frdh.verwaltung</t>
        </r>
      </text>
    </comment>
    <comment ref="C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Gesamtsumme Lohnkosten </t>
        </r>
      </text>
    </comment>
    <comment ref="E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Lohnkosten des Gemeindearbeiters</t>
        </r>
      </text>
    </comment>
    <comment ref="E15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Sach-kostensumme</t>
        </r>
      </text>
    </comment>
    <comment ref="E1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Gemeinkostensumme</t>
        </r>
      </text>
    </comment>
  </commentList>
</comments>
</file>

<file path=xl/sharedStrings.xml><?xml version="1.0" encoding="utf-8"?>
<sst xmlns="http://schemas.openxmlformats.org/spreadsheetml/2006/main" count="80" uniqueCount="75">
  <si>
    <t>Tabelle 1</t>
  </si>
  <si>
    <t>Friedhöfe Gladau und Dretzel</t>
  </si>
  <si>
    <t>HHST</t>
  </si>
  <si>
    <t>Bezeichnung</t>
  </si>
  <si>
    <t>Gesamtkosten</t>
  </si>
  <si>
    <t>Friedhofsfläche</t>
  </si>
  <si>
    <t>Friedhofskapelle</t>
  </si>
  <si>
    <t>7501.4140</t>
  </si>
  <si>
    <t>Frdh.verwaltung anteilig</t>
  </si>
  <si>
    <t>7500.4140</t>
  </si>
  <si>
    <t>Gemeindearbeiter</t>
  </si>
  <si>
    <t>7500.5000</t>
  </si>
  <si>
    <t>Werterhaltung an Grundst.</t>
  </si>
  <si>
    <t>7500.5400</t>
  </si>
  <si>
    <t>Bewirtschaftung</t>
  </si>
  <si>
    <t>7500.5401</t>
  </si>
  <si>
    <t>Energie, Wasser</t>
  </si>
  <si>
    <t>7500.6400</t>
  </si>
  <si>
    <t>Versicherungen</t>
  </si>
  <si>
    <t>Zwischensumme:</t>
  </si>
  <si>
    <t>kalkulat.Abschreib.</t>
  </si>
  <si>
    <t>kalkulat.Zinsen</t>
  </si>
  <si>
    <t>Umlage Sachkosten</t>
  </si>
  <si>
    <t>Umlage Gemeinkosten</t>
  </si>
  <si>
    <t>gesamt:</t>
  </si>
  <si>
    <t>Einnahmen 2008</t>
  </si>
  <si>
    <t>Trauerhallen-u.Grabnutzung :</t>
  </si>
  <si>
    <t>Friedhofsunterhaltungsgebühren:</t>
  </si>
  <si>
    <t>Tabelle 2</t>
  </si>
  <si>
    <t>Friedhofskapellen Gladau und Dretzel</t>
  </si>
  <si>
    <t>Jahr</t>
  </si>
  <si>
    <t>Anzahl der Nutzungen</t>
  </si>
  <si>
    <t>Gesamt:</t>
  </si>
  <si>
    <t>30 : 4 = 7,5 Nutzungen</t>
  </si>
  <si>
    <t>Kosten der Friedhofskapellen Gladau und Dretzel : Anzahl der Nutzungen</t>
  </si>
  <si>
    <t>1.437,83 € : 7,5 = 191,71 €</t>
  </si>
  <si>
    <t>entspricht 100 % Kostendeckung</t>
  </si>
  <si>
    <t>Tabelle 3</t>
  </si>
  <si>
    <t>Grabstellen-Kalkulation für die Friedhöfe Gladau und Dretzel</t>
  </si>
  <si>
    <t>Grabart</t>
  </si>
  <si>
    <t>Fläche</t>
  </si>
  <si>
    <t>Nutz.zeit</t>
  </si>
  <si>
    <t>Äquiv.ziffer</t>
  </si>
  <si>
    <t>Anz.pro Grabart</t>
  </si>
  <si>
    <t>Rech.einheit</t>
  </si>
  <si>
    <t>Kost./RE</t>
  </si>
  <si>
    <t>Kost./Grabart</t>
  </si>
  <si>
    <t>Kost./Grab</t>
  </si>
  <si>
    <t>IST z.Zeit</t>
  </si>
  <si>
    <t>Gebührendeck.</t>
  </si>
  <si>
    <t>100%Deck.</t>
  </si>
  <si>
    <t>1st.Wahlgrab</t>
  </si>
  <si>
    <t>2,5x1,2=3,0m²</t>
  </si>
  <si>
    <t>25 Jahre</t>
  </si>
  <si>
    <t>2st.Wahlgrab</t>
  </si>
  <si>
    <t>2,5x2,5=6,25m²</t>
  </si>
  <si>
    <t>Urnenwahlgrab</t>
  </si>
  <si>
    <t>0,8x0,8=0,64m²</t>
  </si>
  <si>
    <t>20 Jahre</t>
  </si>
  <si>
    <t>UGA</t>
  </si>
  <si>
    <t>0,5x0,5=0,25m²</t>
  </si>
  <si>
    <t>Trauerhalle</t>
  </si>
  <si>
    <t>Erläuterung:</t>
  </si>
  <si>
    <t>Fläche x Nutzungszeit = Äquivalenzziffer x Anzahl pro Grabart = Recheneinheit</t>
  </si>
  <si>
    <t>Gesamtkosten der Friedhofsfläche : Summe der Recheneinheiten = Kosten pro Recheneinheit</t>
  </si>
  <si>
    <t>in diesem Fall :</t>
  </si>
  <si>
    <t>Kosten pro Recheneinheit x Recheneinheit = Kosten pro Grabart</t>
  </si>
  <si>
    <t>Kosten pro Grabart : Anzahl pro Grabart = Kosten pro Grab</t>
  </si>
  <si>
    <t>in €</t>
  </si>
  <si>
    <t>Variante A</t>
  </si>
  <si>
    <t>Variante B</t>
  </si>
  <si>
    <t>Variante C</t>
  </si>
  <si>
    <t>70% Deck.</t>
  </si>
  <si>
    <t>10.249,80 € : 393,5 = 26,05 €</t>
  </si>
  <si>
    <t>70% Kostendeckung = 134,20 €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</si>
</sst>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0.0%"/>
    <numFmt numFmtId="174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1" sqref="B11"/>
    </sheetView>
  </sheetViews>
  <sheetFormatPr defaultColWidth="11.421875" defaultRowHeight="12.75"/>
  <cols>
    <col min="1" max="1" width="9.8515625" style="0" customWidth="1"/>
    <col min="2" max="2" width="27.421875" style="0" customWidth="1"/>
    <col min="3" max="3" width="13.7109375" style="0" bestFit="1" customWidth="1"/>
    <col min="4" max="4" width="15.00390625" style="0" bestFit="1" customWidth="1"/>
    <col min="5" max="5" width="16.2812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3" ht="12.75">
      <c r="A3" s="2" t="s">
        <v>1</v>
      </c>
    </row>
    <row r="5" spans="1:5" ht="12.7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 t="s">
        <v>7</v>
      </c>
      <c r="B6" s="6" t="s">
        <v>8</v>
      </c>
      <c r="C6" s="7">
        <v>2719.77</v>
      </c>
      <c r="D6" s="7">
        <v>2447.79</v>
      </c>
      <c r="E6" s="6">
        <v>271.98</v>
      </c>
    </row>
    <row r="7" spans="1:5" ht="12.75">
      <c r="A7" s="5" t="s">
        <v>9</v>
      </c>
      <c r="B7" s="6" t="s">
        <v>10</v>
      </c>
      <c r="C7" s="7">
        <v>3234.32</v>
      </c>
      <c r="D7" s="7">
        <f>C7-E7</f>
        <v>2910.8900000000003</v>
      </c>
      <c r="E7" s="6">
        <v>323.43</v>
      </c>
    </row>
    <row r="8" spans="1:5" ht="12.75">
      <c r="A8" s="8" t="s">
        <v>11</v>
      </c>
      <c r="B8" s="9" t="s">
        <v>12</v>
      </c>
      <c r="C8" s="10">
        <v>77.35</v>
      </c>
      <c r="D8" s="9">
        <v>0</v>
      </c>
      <c r="E8" s="9">
        <v>77.35</v>
      </c>
    </row>
    <row r="9" spans="1:5" ht="12.75">
      <c r="A9" s="8" t="s">
        <v>13</v>
      </c>
      <c r="B9" s="9" t="s">
        <v>14</v>
      </c>
      <c r="C9" s="11">
        <v>618.8</v>
      </c>
      <c r="D9" s="11">
        <v>618.8</v>
      </c>
      <c r="E9" s="9">
        <v>0</v>
      </c>
    </row>
    <row r="10" spans="1:5" ht="12.75">
      <c r="A10" s="8" t="s">
        <v>15</v>
      </c>
      <c r="B10" s="9" t="s">
        <v>16</v>
      </c>
      <c r="C10" s="10">
        <v>671.08</v>
      </c>
      <c r="D10" s="9">
        <v>465.14</v>
      </c>
      <c r="E10" s="9">
        <v>205.94</v>
      </c>
    </row>
    <row r="11" spans="1:5" ht="12.75">
      <c r="A11" s="8" t="s">
        <v>17</v>
      </c>
      <c r="B11" s="9" t="s">
        <v>18</v>
      </c>
      <c r="C11" s="9">
        <v>136.12</v>
      </c>
      <c r="D11" s="9">
        <v>0</v>
      </c>
      <c r="E11" s="9">
        <v>136.12</v>
      </c>
    </row>
    <row r="12" spans="1:5" ht="12.75">
      <c r="A12" s="3" t="s">
        <v>19</v>
      </c>
      <c r="B12" s="9"/>
      <c r="C12" s="12">
        <f>SUM(C6:C11)</f>
        <v>7457.4400000000005</v>
      </c>
      <c r="D12" s="12">
        <f>SUM(D6:D11)</f>
        <v>6442.620000000001</v>
      </c>
      <c r="E12" s="4">
        <f>SUM(E6:E11)</f>
        <v>1014.82</v>
      </c>
    </row>
    <row r="13" spans="1:5" ht="12.75">
      <c r="A13" s="8"/>
      <c r="B13" s="9" t="s">
        <v>20</v>
      </c>
      <c r="C13" s="9">
        <v>723.82</v>
      </c>
      <c r="D13" s="9">
        <v>651.44</v>
      </c>
      <c r="E13" s="9">
        <v>72.38</v>
      </c>
    </row>
    <row r="14" spans="1:5" ht="12.75">
      <c r="A14" s="8"/>
      <c r="B14" s="9" t="s">
        <v>21</v>
      </c>
      <c r="C14" s="10">
        <v>2088.82</v>
      </c>
      <c r="D14" s="10">
        <v>1879.94</v>
      </c>
      <c r="E14" s="9">
        <v>208.88</v>
      </c>
    </row>
    <row r="15" spans="1:5" ht="12.75">
      <c r="A15" s="8"/>
      <c r="B15" s="9" t="s">
        <v>22</v>
      </c>
      <c r="C15" s="11">
        <v>873.6</v>
      </c>
      <c r="D15" s="9">
        <v>786.24</v>
      </c>
      <c r="E15" s="9">
        <v>87.36</v>
      </c>
    </row>
    <row r="16" spans="1:5" ht="12.75">
      <c r="A16" s="8"/>
      <c r="B16" s="9" t="s">
        <v>23</v>
      </c>
      <c r="C16" s="11">
        <v>543.95</v>
      </c>
      <c r="D16" s="9">
        <v>489.56</v>
      </c>
      <c r="E16" s="9">
        <v>54.39</v>
      </c>
    </row>
    <row r="17" spans="1:5" ht="12.75">
      <c r="A17" s="4" t="s">
        <v>24</v>
      </c>
      <c r="B17" s="9"/>
      <c r="C17" s="12">
        <v>11678.63</v>
      </c>
      <c r="D17" s="12">
        <v>10249.8</v>
      </c>
      <c r="E17" s="12">
        <v>1437.83</v>
      </c>
    </row>
    <row r="20" spans="2:3" ht="12.75">
      <c r="B20" s="9" t="s">
        <v>25</v>
      </c>
      <c r="C20" s="13">
        <v>1754.8</v>
      </c>
    </row>
    <row r="21" spans="2:3" ht="12.75">
      <c r="B21" s="9" t="s">
        <v>26</v>
      </c>
      <c r="C21" s="14">
        <v>639.8</v>
      </c>
    </row>
    <row r="22" spans="2:3" ht="12.75">
      <c r="B22" s="15" t="s">
        <v>27</v>
      </c>
      <c r="C22" s="14">
        <v>1115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"/>
    </sheetView>
  </sheetViews>
  <sheetFormatPr defaultColWidth="11.421875" defaultRowHeight="12.75"/>
  <cols>
    <col min="2" max="2" width="19.28125" style="0" customWidth="1"/>
  </cols>
  <sheetData>
    <row r="1" ht="15.75">
      <c r="A1" s="1" t="s">
        <v>28</v>
      </c>
    </row>
    <row r="3" ht="12.75">
      <c r="A3" s="2" t="s">
        <v>29</v>
      </c>
    </row>
    <row r="5" spans="1:2" ht="12.75">
      <c r="A5" s="9" t="s">
        <v>30</v>
      </c>
      <c r="B5" s="9" t="s">
        <v>31</v>
      </c>
    </row>
    <row r="6" spans="1:2" ht="12.75">
      <c r="A6" s="9">
        <v>2005</v>
      </c>
      <c r="B6" s="9">
        <v>7</v>
      </c>
    </row>
    <row r="7" spans="1:2" ht="12.75">
      <c r="A7" s="9">
        <v>2006</v>
      </c>
      <c r="B7" s="9">
        <v>9</v>
      </c>
    </row>
    <row r="8" spans="1:2" ht="12.75">
      <c r="A8" s="9">
        <v>2007</v>
      </c>
      <c r="B8" s="9">
        <v>8</v>
      </c>
    </row>
    <row r="9" spans="1:2" ht="12.75">
      <c r="A9" s="9">
        <v>2008</v>
      </c>
      <c r="B9" s="9">
        <v>6</v>
      </c>
    </row>
    <row r="11" spans="1:2" ht="12.75">
      <c r="A11" s="16" t="s">
        <v>32</v>
      </c>
      <c r="B11" s="16" t="s">
        <v>33</v>
      </c>
    </row>
    <row r="13" ht="12.75">
      <c r="A13" t="s">
        <v>34</v>
      </c>
    </row>
    <row r="15" ht="12.75">
      <c r="B15" s="16" t="s">
        <v>35</v>
      </c>
    </row>
    <row r="16" ht="12.75">
      <c r="B16" t="s">
        <v>36</v>
      </c>
    </row>
    <row r="18" ht="12.75">
      <c r="B18" s="16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3" width="8.00390625" style="0" customWidth="1"/>
    <col min="4" max="4" width="9.421875" style="0" customWidth="1"/>
    <col min="5" max="5" width="13.28125" style="0" customWidth="1"/>
    <col min="6" max="6" width="10.28125" style="0" customWidth="1"/>
    <col min="7" max="7" width="7.7109375" style="0" customWidth="1"/>
    <col min="8" max="8" width="11.140625" style="0" customWidth="1"/>
    <col min="9" max="10" width="10.00390625" style="0" customWidth="1"/>
    <col min="11" max="11" width="10.140625" style="0" customWidth="1"/>
    <col min="12" max="12" width="9.140625" style="0" customWidth="1"/>
  </cols>
  <sheetData>
    <row r="1" spans="1:12" ht="15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ht="15">
      <c r="A4" s="24" t="s">
        <v>38</v>
      </c>
    </row>
    <row r="5" spans="9:11" ht="12.75">
      <c r="I5" s="23" t="s">
        <v>69</v>
      </c>
      <c r="J5" s="23" t="s">
        <v>70</v>
      </c>
      <c r="K5" s="23" t="s">
        <v>71</v>
      </c>
    </row>
    <row r="6" spans="1:12" ht="24">
      <c r="A6" s="4" t="s">
        <v>39</v>
      </c>
      <c r="B6" s="4" t="s">
        <v>40</v>
      </c>
      <c r="C6" s="17" t="s">
        <v>41</v>
      </c>
      <c r="D6" s="18" t="s">
        <v>42</v>
      </c>
      <c r="E6" s="18" t="s">
        <v>43</v>
      </c>
      <c r="F6" s="18" t="s">
        <v>44</v>
      </c>
      <c r="G6" s="17" t="s">
        <v>45</v>
      </c>
      <c r="H6" s="18" t="s">
        <v>46</v>
      </c>
      <c r="I6" s="17" t="s">
        <v>47</v>
      </c>
      <c r="J6" s="17" t="s">
        <v>47</v>
      </c>
      <c r="K6" s="17" t="s">
        <v>48</v>
      </c>
      <c r="L6" s="22" t="s">
        <v>49</v>
      </c>
    </row>
    <row r="7" spans="1:12" ht="12.75">
      <c r="A7" s="9"/>
      <c r="B7" s="9"/>
      <c r="C7" s="9"/>
      <c r="D7" s="9"/>
      <c r="E7" s="9"/>
      <c r="F7" s="9"/>
      <c r="G7" s="9" t="s">
        <v>68</v>
      </c>
      <c r="H7" s="9" t="s">
        <v>68</v>
      </c>
      <c r="I7" s="17" t="s">
        <v>50</v>
      </c>
      <c r="J7" s="17" t="s">
        <v>72</v>
      </c>
      <c r="K7" s="15" t="s">
        <v>68</v>
      </c>
      <c r="L7" s="9"/>
    </row>
    <row r="8" spans="1:12" ht="12.75">
      <c r="A8" s="9" t="s">
        <v>51</v>
      </c>
      <c r="B8" s="15" t="s">
        <v>52</v>
      </c>
      <c r="C8" s="9" t="s">
        <v>53</v>
      </c>
      <c r="D8" s="9">
        <v>75</v>
      </c>
      <c r="E8" s="9">
        <v>1.7</v>
      </c>
      <c r="F8" s="9">
        <f>D8*E8</f>
        <v>127.5</v>
      </c>
      <c r="G8" s="9">
        <v>26.05</v>
      </c>
      <c r="H8" s="11">
        <f>F8*G8</f>
        <v>3321.375</v>
      </c>
      <c r="I8" s="9">
        <f>H8/E8</f>
        <v>1953.75</v>
      </c>
      <c r="J8" s="10">
        <v>1367.63</v>
      </c>
      <c r="K8" s="11">
        <v>112</v>
      </c>
      <c r="L8" s="19">
        <v>0.082</v>
      </c>
    </row>
    <row r="9" spans="1:12" ht="12.75">
      <c r="A9" s="9" t="s">
        <v>54</v>
      </c>
      <c r="B9" s="15" t="s">
        <v>55</v>
      </c>
      <c r="C9" s="9" t="s">
        <v>53</v>
      </c>
      <c r="D9" s="9">
        <v>156.25</v>
      </c>
      <c r="E9" s="9">
        <v>1.5</v>
      </c>
      <c r="F9" s="20">
        <f>D9*E9</f>
        <v>234.375</v>
      </c>
      <c r="G9" s="9">
        <v>26.05</v>
      </c>
      <c r="H9" s="11">
        <f>F9*G9</f>
        <v>6105.46875</v>
      </c>
      <c r="I9" s="11">
        <f>H9/E9</f>
        <v>4070.3125</v>
      </c>
      <c r="J9" s="11">
        <v>2849.22</v>
      </c>
      <c r="K9" s="11">
        <v>224</v>
      </c>
      <c r="L9" s="19">
        <v>0.079</v>
      </c>
    </row>
    <row r="10" spans="1:12" ht="12.75">
      <c r="A10" s="9" t="s">
        <v>56</v>
      </c>
      <c r="B10" s="15" t="s">
        <v>57</v>
      </c>
      <c r="C10" s="9" t="s">
        <v>58</v>
      </c>
      <c r="D10" s="9">
        <v>12.8</v>
      </c>
      <c r="E10" s="9">
        <v>1.3</v>
      </c>
      <c r="F10" s="20">
        <f>D10*E10</f>
        <v>16.64</v>
      </c>
      <c r="G10" s="9">
        <v>26.05</v>
      </c>
      <c r="H10" s="11">
        <f>F10*G10</f>
        <v>433.47200000000004</v>
      </c>
      <c r="I10" s="9">
        <f>H10/E10</f>
        <v>333.44</v>
      </c>
      <c r="J10" s="9">
        <v>233.39</v>
      </c>
      <c r="K10" s="11">
        <v>80</v>
      </c>
      <c r="L10" s="19">
        <v>0.346</v>
      </c>
    </row>
    <row r="11" spans="1:12" ht="12.75">
      <c r="A11" s="9" t="s">
        <v>59</v>
      </c>
      <c r="B11" s="15" t="s">
        <v>60</v>
      </c>
      <c r="C11" s="9" t="s">
        <v>58</v>
      </c>
      <c r="D11" s="9">
        <v>5</v>
      </c>
      <c r="E11" s="9">
        <v>3</v>
      </c>
      <c r="F11" s="9">
        <f>D11*E11</f>
        <v>15</v>
      </c>
      <c r="G11" s="9">
        <v>26.05</v>
      </c>
      <c r="H11" s="9">
        <f>F11*G11</f>
        <v>390.75</v>
      </c>
      <c r="I11" s="9">
        <f>H11/E11</f>
        <v>130.25</v>
      </c>
      <c r="J11" s="9">
        <v>91.18</v>
      </c>
      <c r="K11" s="11">
        <v>75</v>
      </c>
      <c r="L11" s="19">
        <v>0.5758</v>
      </c>
    </row>
    <row r="12" spans="1:12" ht="12.75">
      <c r="A12" s="9"/>
      <c r="B12" s="9"/>
      <c r="C12" s="9"/>
      <c r="D12" s="9"/>
      <c r="E12" s="9"/>
      <c r="F12" s="20">
        <f>SUM(F8:F11)</f>
        <v>393.515</v>
      </c>
      <c r="G12" s="8"/>
      <c r="H12" s="11">
        <f>SUM(H8:H11)</f>
        <v>10251.06575</v>
      </c>
      <c r="I12" s="9"/>
      <c r="J12" s="9"/>
      <c r="K12" s="9"/>
      <c r="L12" s="9"/>
    </row>
    <row r="13" spans="1:12" ht="12.75">
      <c r="A13" s="9" t="s">
        <v>61</v>
      </c>
      <c r="B13" s="9"/>
      <c r="C13" s="9"/>
      <c r="D13" s="9"/>
      <c r="E13" s="9"/>
      <c r="F13" s="9"/>
      <c r="G13" s="9"/>
      <c r="H13" s="9"/>
      <c r="I13" s="14">
        <v>191.71</v>
      </c>
      <c r="J13" s="14">
        <v>134.2</v>
      </c>
      <c r="K13" s="11">
        <v>25</v>
      </c>
      <c r="L13" s="21">
        <v>0.13</v>
      </c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8" spans="1:2" ht="12.75">
      <c r="A18" s="16" t="s">
        <v>62</v>
      </c>
      <c r="B18" t="s">
        <v>63</v>
      </c>
    </row>
    <row r="20" ht="12.75">
      <c r="B20" t="s">
        <v>64</v>
      </c>
    </row>
    <row r="22" spans="2:3" ht="12.75">
      <c r="B22" t="s">
        <v>65</v>
      </c>
      <c r="C22" s="2" t="s">
        <v>73</v>
      </c>
    </row>
    <row r="24" ht="12.75">
      <c r="B24" t="s">
        <v>66</v>
      </c>
    </row>
    <row r="26" ht="12.75">
      <c r="B26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Eveline.Weber</dc:creator>
  <cp:keywords/>
  <dc:description/>
  <cp:lastModifiedBy>Karola.Liemandt</cp:lastModifiedBy>
  <cp:lastPrinted>2010-01-27T07:21:45Z</cp:lastPrinted>
  <dcterms:created xsi:type="dcterms:W3CDTF">2009-02-13T09:53:29Z</dcterms:created>
  <dcterms:modified xsi:type="dcterms:W3CDTF">2010-01-27T07:23:26Z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